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fit test" sheetId="1" state="visible" r:id="rId1"/>
    <sheet name="Your month details" sheetId="2" state="visible" r:id="rId2"/>
    <sheet name="Limits and sour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#"/>
    <numFmt numFmtId="165" formatCode="&quot;$&quot;#,##0.00"/>
    <numFmt numFmtId="166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/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  <fill>
      <patternFill patternType="solid">
        <fgColor rgb="00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4" borderId="0" applyAlignment="1" pivotButton="0" quotePrefix="0" xfId="0">
      <alignment vertical="top"/>
    </xf>
    <xf numFmtId="165" fontId="0" fillId="4" borderId="0" applyAlignment="1" pivotButton="0" quotePrefix="0" xfId="0">
      <alignment vertical="top"/>
    </xf>
    <xf numFmtId="9" fontId="0" fillId="4" borderId="0" applyAlignment="1" pivotButton="0" quotePrefix="0" xfId="0">
      <alignment vertical="top"/>
    </xf>
    <xf numFmtId="0" fontId="4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3" fillId="0" borderId="0" pivotButton="0" quotePrefix="0" xfId="0"/>
    <xf numFmtId="165" fontId="0" fillId="4" borderId="0" pivotButton="0" quotePrefix="0" xfId="0"/>
    <xf numFmtId="165" fontId="0" fillId="0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22" customWidth="1" min="2" max="2"/>
    <col width="22" customWidth="1" min="3" max="3"/>
    <col width="22" customWidth="1" min="4" max="4"/>
    <col width="22" customWidth="1" min="5" max="5"/>
    <col width="52" customWidth="1" min="6" max="6"/>
    <col width="70" customWidth="1" min="7" max="7"/>
  </cols>
  <sheetData>
    <row r="1">
      <c r="A1" s="1" t="inlineStr">
        <is>
          <t>Car detailing profit test worksheet</t>
        </is>
      </c>
    </row>
    <row r="2">
      <c r="A2" t="inlineStr">
        <is>
          <t>Detail Compass | detailcompass.com/guides/is-car-detailing-profitable. Blue cells are inputs. Enter your month in column B. Columns C to E are the three hypothetical scenarios from the guide.</t>
        </is>
      </c>
    </row>
    <row r="4">
      <c r="A4" s="2" t="inlineStr">
        <is>
          <t>Line</t>
        </is>
      </c>
      <c r="B4" s="2" t="inlineStr">
        <is>
          <t>Your month</t>
        </is>
      </c>
      <c r="C4" s="2" t="inlineStr">
        <is>
          <t>Lean launch (hypothetical)</t>
        </is>
      </c>
      <c r="D4" s="2" t="inlineStr">
        <is>
          <t>Balanced mobile (hypothetical)</t>
        </is>
      </c>
      <c r="E4" s="2" t="inlineStr">
        <is>
          <t>Busy mobile (hypothetical)</t>
        </is>
      </c>
      <c r="F4" s="2" t="inlineStr">
        <is>
          <t>Formula</t>
        </is>
      </c>
      <c r="G4" s="2" t="inlineStr">
        <is>
          <t>Notes</t>
        </is>
      </c>
    </row>
    <row r="5">
      <c r="A5" s="3" t="inlineStr">
        <is>
          <t>Inputs</t>
        </is>
      </c>
      <c r="B5" s="4" t="n"/>
      <c r="C5" s="4" t="n"/>
      <c r="D5" s="4" t="n"/>
      <c r="E5" s="4" t="n"/>
      <c r="F5" s="5" t="n"/>
      <c r="G5" s="5" t="n"/>
    </row>
    <row r="6">
      <c r="A6" s="6" t="inlineStr">
        <is>
          <t>Service A name</t>
        </is>
      </c>
      <c r="B6" s="7" t="n"/>
      <c r="C6" s="7" t="inlineStr">
        <is>
          <t>Wash</t>
        </is>
      </c>
      <c r="D6" s="7" t="inlineStr">
        <is>
          <t>Wash</t>
        </is>
      </c>
      <c r="E6" s="7" t="inlineStr">
        <is>
          <t>Wash</t>
        </is>
      </c>
      <c r="F6" s="8" t="inlineStr">
        <is>
          <t>input</t>
        </is>
      </c>
      <c r="G6" s="8" t="inlineStr"/>
    </row>
    <row r="7">
      <c r="A7" s="6" t="inlineStr">
        <is>
          <t>Service A jobs</t>
        </is>
      </c>
      <c r="B7" s="9" t="n"/>
      <c r="C7" s="9" t="n">
        <v>12</v>
      </c>
      <c r="D7" s="9" t="n">
        <v>24</v>
      </c>
      <c r="E7" s="9" t="n">
        <v>32</v>
      </c>
      <c r="F7" s="8" t="inlineStr">
        <is>
          <t>input</t>
        </is>
      </c>
      <c r="G7" s="8" t="inlineStr"/>
    </row>
    <row r="8">
      <c r="A8" s="6" t="inlineStr">
        <is>
          <t>Service A price ($)</t>
        </is>
      </c>
      <c r="B8" s="10" t="n"/>
      <c r="C8" s="10" t="n">
        <v>95</v>
      </c>
      <c r="D8" s="10" t="n">
        <v>125</v>
      </c>
      <c r="E8" s="10" t="n">
        <v>135</v>
      </c>
      <c r="F8" s="8" t="inlineStr">
        <is>
          <t>input</t>
        </is>
      </c>
      <c r="G8" s="8" t="inlineStr"/>
    </row>
    <row r="9">
      <c r="A9" s="6" t="inlineStr">
        <is>
          <t>Service A direct cost per job ($)</t>
        </is>
      </c>
      <c r="B9" s="10" t="n"/>
      <c r="C9" s="10" t="n">
        <v>14</v>
      </c>
      <c r="D9" s="10" t="n">
        <v>14</v>
      </c>
      <c r="E9" s="10" t="n">
        <v>14</v>
      </c>
      <c r="F9" s="8" t="inlineStr">
        <is>
          <t>input</t>
        </is>
      </c>
      <c r="G9" s="8" t="inlineStr">
        <is>
          <t>Supplies one job consumes: chemicals, pads, towels, water, trip fuel assigned to the job.</t>
        </is>
      </c>
    </row>
    <row r="10">
      <c r="A10" s="6" t="inlineStr">
        <is>
          <t>Service A hours per job</t>
        </is>
      </c>
      <c r="B10" s="9" t="n"/>
      <c r="C10" s="9" t="n">
        <v>2.5</v>
      </c>
      <c r="D10" s="9" t="n">
        <v>2.5</v>
      </c>
      <c r="E10" s="9" t="n">
        <v>2.5</v>
      </c>
      <c r="F10" s="8" t="inlineStr">
        <is>
          <t>input</t>
        </is>
      </c>
      <c r="G10" s="8" t="inlineStr">
        <is>
          <t>Include on-site time, travel, setup, and pack-up.</t>
        </is>
      </c>
    </row>
    <row r="11">
      <c r="A11" s="6" t="inlineStr">
        <is>
          <t>Service B name</t>
        </is>
      </c>
      <c r="B11" s="7" t="n"/>
      <c r="C11" s="7" t="inlineStr">
        <is>
          <t>Interior</t>
        </is>
      </c>
      <c r="D11" s="7" t="inlineStr">
        <is>
          <t>Interior</t>
        </is>
      </c>
      <c r="E11" s="7" t="inlineStr">
        <is>
          <t>Interior</t>
        </is>
      </c>
      <c r="F11" s="8" t="inlineStr">
        <is>
          <t>input</t>
        </is>
      </c>
      <c r="G11" s="8" t="inlineStr"/>
    </row>
    <row r="12">
      <c r="A12" s="6" t="inlineStr">
        <is>
          <t>Service B jobs</t>
        </is>
      </c>
      <c r="B12" s="9" t="n"/>
      <c r="C12" s="9" t="n">
        <v>6</v>
      </c>
      <c r="D12" s="9" t="n">
        <v>12</v>
      </c>
      <c r="E12" s="9" t="n">
        <v>18</v>
      </c>
      <c r="F12" s="8" t="inlineStr">
        <is>
          <t>input</t>
        </is>
      </c>
      <c r="G12" s="8" t="inlineStr"/>
    </row>
    <row r="13">
      <c r="A13" s="6" t="inlineStr">
        <is>
          <t>Service B price ($)</t>
        </is>
      </c>
      <c r="B13" s="10" t="n"/>
      <c r="C13" s="10" t="n">
        <v>195</v>
      </c>
      <c r="D13" s="10" t="n">
        <v>275</v>
      </c>
      <c r="E13" s="10" t="n">
        <v>300</v>
      </c>
      <c r="F13" s="8" t="inlineStr">
        <is>
          <t>input</t>
        </is>
      </c>
      <c r="G13" s="8" t="inlineStr"/>
    </row>
    <row r="14">
      <c r="A14" s="6" t="inlineStr">
        <is>
          <t>Service B direct cost per job ($)</t>
        </is>
      </c>
      <c r="B14" s="10" t="n"/>
      <c r="C14" s="10" t="n">
        <v>28</v>
      </c>
      <c r="D14" s="10" t="n">
        <v>28</v>
      </c>
      <c r="E14" s="10" t="n">
        <v>28</v>
      </c>
      <c r="F14" s="8" t="inlineStr">
        <is>
          <t>input</t>
        </is>
      </c>
      <c r="G14" s="8" t="inlineStr">
        <is>
          <t>Supplies one job consumes: chemicals, pads, towels, water, trip fuel assigned to the job.</t>
        </is>
      </c>
    </row>
    <row r="15">
      <c r="A15" s="6" t="inlineStr">
        <is>
          <t>Service B hours per job</t>
        </is>
      </c>
      <c r="B15" s="9" t="n"/>
      <c r="C15" s="9" t="n">
        <v>5</v>
      </c>
      <c r="D15" s="9" t="n">
        <v>5</v>
      </c>
      <c r="E15" s="9" t="n">
        <v>5</v>
      </c>
      <c r="F15" s="8" t="inlineStr">
        <is>
          <t>input</t>
        </is>
      </c>
      <c r="G15" s="8" t="inlineStr">
        <is>
          <t>Include on-site time, travel, setup, and pack-up.</t>
        </is>
      </c>
    </row>
    <row r="16">
      <c r="A16" s="6" t="inlineStr">
        <is>
          <t>Service C name</t>
        </is>
      </c>
      <c r="B16" s="7" t="n"/>
      <c r="C16" s="7" t="inlineStr">
        <is>
          <t>Full detail</t>
        </is>
      </c>
      <c r="D16" s="7" t="inlineStr">
        <is>
          <t>Full detail</t>
        </is>
      </c>
      <c r="E16" s="7" t="inlineStr">
        <is>
          <t>Full detail</t>
        </is>
      </c>
      <c r="F16" s="8" t="inlineStr">
        <is>
          <t>input</t>
        </is>
      </c>
      <c r="G16" s="8" t="inlineStr"/>
    </row>
    <row r="17">
      <c r="A17" s="6" t="inlineStr">
        <is>
          <t>Service C jobs</t>
        </is>
      </c>
      <c r="B17" s="9" t="n"/>
      <c r="C17" s="9" t="n">
        <v>2</v>
      </c>
      <c r="D17" s="9" t="n">
        <v>6</v>
      </c>
      <c r="E17" s="9" t="n">
        <v>8</v>
      </c>
      <c r="F17" s="8" t="inlineStr">
        <is>
          <t>input</t>
        </is>
      </c>
      <c r="G17" s="8" t="inlineStr"/>
    </row>
    <row r="18">
      <c r="A18" s="6" t="inlineStr">
        <is>
          <t>Service C price ($)</t>
        </is>
      </c>
      <c r="B18" s="10" t="n"/>
      <c r="C18" s="10" t="n">
        <v>325</v>
      </c>
      <c r="D18" s="10" t="n">
        <v>450</v>
      </c>
      <c r="E18" s="10" t="n">
        <v>500</v>
      </c>
      <c r="F18" s="8" t="inlineStr">
        <is>
          <t>input</t>
        </is>
      </c>
      <c r="G18" s="8" t="inlineStr"/>
    </row>
    <row r="19">
      <c r="A19" s="6" t="inlineStr">
        <is>
          <t>Service C direct cost per job ($)</t>
        </is>
      </c>
      <c r="B19" s="10" t="n"/>
      <c r="C19" s="10" t="n">
        <v>48</v>
      </c>
      <c r="D19" s="10" t="n">
        <v>48</v>
      </c>
      <c r="E19" s="10" t="n">
        <v>48</v>
      </c>
      <c r="F19" s="8" t="inlineStr">
        <is>
          <t>input</t>
        </is>
      </c>
      <c r="G19" s="8" t="inlineStr">
        <is>
          <t>Supplies one job consumes: chemicals, pads, towels, water, trip fuel assigned to the job.</t>
        </is>
      </c>
    </row>
    <row r="20">
      <c r="A20" s="6" t="inlineStr">
        <is>
          <t>Service C hours per job</t>
        </is>
      </c>
      <c r="B20" s="9" t="n"/>
      <c r="C20" s="9" t="n">
        <v>7.5</v>
      </c>
      <c r="D20" s="9" t="n">
        <v>7.5</v>
      </c>
      <c r="E20" s="9" t="n">
        <v>7.5</v>
      </c>
      <c r="F20" s="8" t="inlineStr">
        <is>
          <t>input</t>
        </is>
      </c>
      <c r="G20" s="8" t="inlineStr">
        <is>
          <t>Include on-site time, travel, setup, and pack-up.</t>
        </is>
      </c>
    </row>
    <row r="21">
      <c r="A21" s="6" t="inlineStr">
        <is>
          <t>Non-production hours</t>
        </is>
      </c>
      <c r="B21" s="9" t="n"/>
      <c r="C21" s="9" t="n">
        <v>24</v>
      </c>
      <c r="D21" s="9" t="n">
        <v>36</v>
      </c>
      <c r="E21" s="9" t="n">
        <v>48</v>
      </c>
      <c r="F21" s="8" t="inlineStr">
        <is>
          <t>input</t>
        </is>
      </c>
      <c r="G21" s="8" t="inlineStr">
        <is>
          <t>Quoting, messages, scheduling, restocking, cleaning equipment, bookkeeping.</t>
        </is>
      </c>
    </row>
    <row r="22">
      <c r="A22" s="6" t="inlineStr">
        <is>
          <t>Fixed overhead ($)</t>
        </is>
      </c>
      <c r="B22" s="10" t="n"/>
      <c r="C22" s="10" t="n">
        <v>900</v>
      </c>
      <c r="D22" s="10" t="n">
        <v>1300</v>
      </c>
      <c r="E22" s="10" t="n">
        <v>1600</v>
      </c>
      <c r="F22" s="8" t="inlineStr">
        <is>
          <t>input</t>
        </is>
      </c>
      <c r="G22" s="8" t="inlineStr">
        <is>
          <t>Monthly costs that remain with no bookings. Divide annual bills by 12. Leave unknown items blank and mark the result incomplete.</t>
        </is>
      </c>
    </row>
    <row r="23">
      <c r="A23" s="6" t="inlineStr">
        <is>
          <t>Owner hourly rate ($)</t>
        </is>
      </c>
      <c r="B23" s="10" t="n"/>
      <c r="C23" s="10" t="n">
        <v>25</v>
      </c>
      <c r="D23" s="10" t="n">
        <v>28</v>
      </c>
      <c r="E23" s="10" t="n">
        <v>32</v>
      </c>
      <c r="F23" s="8" t="inlineStr">
        <is>
          <t>input</t>
        </is>
      </c>
      <c r="G23" s="8" t="inlineStr">
        <is>
          <t>An hourly rate you would accept from a job instead.</t>
        </is>
      </c>
    </row>
    <row r="24">
      <c r="A24" s="6" t="inlineStr">
        <is>
          <t>Payment fee rate</t>
        </is>
      </c>
      <c r="B24" s="11" t="n"/>
      <c r="C24" s="11" t="n">
        <v>0.03</v>
      </c>
      <c r="D24" s="11" t="n">
        <v>0.03</v>
      </c>
      <c r="E24" s="11" t="n">
        <v>0.03</v>
      </c>
      <c r="F24" s="8" t="inlineStr">
        <is>
          <t>input</t>
        </is>
      </c>
      <c r="G24" s="8" t="inlineStr">
        <is>
          <t>Replace the hypothetical 3% with your provider's current figure.</t>
        </is>
      </c>
    </row>
    <row r="25">
      <c r="A25" s="6" t="inlineStr">
        <is>
          <t>Planning buffer rate</t>
        </is>
      </c>
      <c r="B25" s="11" t="n"/>
      <c r="C25" s="11" t="n">
        <v>0.25</v>
      </c>
      <c r="D25" s="11" t="n">
        <v>0.25</v>
      </c>
      <c r="E25" s="11" t="n">
        <v>0.25</v>
      </c>
      <c r="F25" s="8" t="inlineStr">
        <is>
          <t>input</t>
        </is>
      </c>
      <c r="G25" s="8" t="inlineStr">
        <is>
          <t>Editable sensitivity input. It is neither a tax rate nor a tax calculation.</t>
        </is>
      </c>
    </row>
    <row r="26">
      <c r="A26" s="6" t="inlineStr">
        <is>
          <t>Working days in the month</t>
        </is>
      </c>
      <c r="B26" s="9" t="n"/>
      <c r="C26" s="9" t="n">
        <v>20</v>
      </c>
      <c r="D26" s="9" t="n">
        <v>24</v>
      </c>
      <c r="E26" s="9" t="n">
        <v>24</v>
      </c>
      <c r="F26" s="8" t="inlineStr">
        <is>
          <t>input</t>
        </is>
      </c>
      <c r="G26" s="8" t="inlineStr"/>
    </row>
    <row r="27">
      <c r="A27" s="6" t="inlineStr">
        <is>
          <t>Production hours per working day</t>
        </is>
      </c>
      <c r="B27" s="9" t="n"/>
      <c r="C27" s="9" t="n">
        <v>8</v>
      </c>
      <c r="D27" s="9" t="n">
        <v>10</v>
      </c>
      <c r="E27" s="9" t="n">
        <v>10</v>
      </c>
      <c r="F27" s="8" t="inlineStr">
        <is>
          <t>input</t>
        </is>
      </c>
      <c r="G27" s="8" t="inlineStr"/>
    </row>
    <row r="28">
      <c r="A28" s="6" t="inlineStr">
        <is>
          <t>Booked share</t>
        </is>
      </c>
      <c r="B28" s="11" t="n"/>
      <c r="C28" s="11" t="n">
        <v>0.6</v>
      </c>
      <c r="D28" s="11" t="n">
        <v>0.7</v>
      </c>
      <c r="E28" s="11" t="n">
        <v>0.75</v>
      </c>
      <c r="F28" s="8" t="inlineStr">
        <is>
          <t>input</t>
        </is>
      </c>
      <c r="G28" s="8" t="inlineStr">
        <is>
          <t>Choose a share you can defend. Weather, cancellations, and empty slots remove hours.</t>
        </is>
      </c>
    </row>
    <row r="29">
      <c r="A29" s="6" t="inlineStr">
        <is>
          <t>One-time setup cash ($)</t>
        </is>
      </c>
      <c r="B29" s="10" t="n"/>
      <c r="C29" s="10" t="n">
        <v>3000</v>
      </c>
      <c r="D29" s="10" t="n">
        <v>6000</v>
      </c>
      <c r="E29" s="10" t="n">
        <v>9000</v>
      </c>
      <c r="F29" s="8" t="inlineStr">
        <is>
          <t>input</t>
        </is>
      </c>
      <c r="G29" s="8" t="inlineStr">
        <is>
          <t>Excludes the working-capital reserve and contingency held for day-one operations.</t>
        </is>
      </c>
    </row>
    <row r="30">
      <c r="A30" s="6" t="inlineStr">
        <is>
          <t>Recovery limit (months you can afford to wait)</t>
        </is>
      </c>
      <c r="B30" s="9" t="n"/>
      <c r="C30" s="9" t="n"/>
      <c r="D30" s="9" t="n"/>
      <c r="E30" s="9" t="n"/>
      <c r="F30" s="8" t="inlineStr">
        <is>
          <t>input</t>
        </is>
      </c>
      <c r="G30" s="8" t="inlineStr">
        <is>
          <t>Choose this limit before you run the test. The scenarios leave it blank.</t>
        </is>
      </c>
    </row>
    <row r="31">
      <c r="A31" s="6" t="n"/>
      <c r="B31" s="6" t="n"/>
      <c r="C31" s="6" t="n"/>
      <c r="D31" s="6" t="n"/>
      <c r="E31" s="6" t="n"/>
      <c r="F31" s="8" t="n"/>
      <c r="G31" s="8" t="n"/>
    </row>
    <row r="32">
      <c r="A32" s="3" t="inlineStr">
        <is>
          <t>Results and checks</t>
        </is>
      </c>
      <c r="B32" s="4" t="n"/>
      <c r="C32" s="4" t="n"/>
      <c r="D32" s="4" t="n"/>
      <c r="E32" s="4" t="n"/>
      <c r="F32" s="5" t="n"/>
      <c r="G32" s="5" t="n"/>
    </row>
    <row r="33">
      <c r="A33" s="12" t="inlineStr">
        <is>
          <t>Revenue ($)</t>
        </is>
      </c>
      <c r="B33" s="13">
        <f>B7*B8+B12*B13+B17*B18</f>
        <v/>
      </c>
      <c r="C33" s="13">
        <f>C7*C8+C12*C13+C17*C18</f>
        <v/>
      </c>
      <c r="D33" s="13">
        <f>D7*D8+D12*D13+D17*D18</f>
        <v/>
      </c>
      <c r="E33" s="13">
        <f>E7*E8+E12*E13+E17*E18</f>
        <v/>
      </c>
      <c r="F33" s="8" t="inlineStr">
        <is>
          <t>sum of (jobs x price)</t>
        </is>
      </c>
      <c r="G33" s="8" t="inlineStr"/>
    </row>
    <row r="34">
      <c r="A34" s="12" t="inlineStr">
        <is>
          <t>Direct costs ($)</t>
        </is>
      </c>
      <c r="B34" s="13">
        <f>IF(B33=0,"",B7*B9+B12*B14+B17*B19)</f>
        <v/>
      </c>
      <c r="C34" s="13">
        <f>IF(C33=0,"",C7*C9+C12*C14+C17*C19)</f>
        <v/>
      </c>
      <c r="D34" s="13">
        <f>IF(D33=0,"",D7*D9+D12*D14+D17*D19)</f>
        <v/>
      </c>
      <c r="E34" s="13">
        <f>IF(E33=0,"",E7*E9+E12*E14+E17*E19)</f>
        <v/>
      </c>
      <c r="F34" s="8" t="inlineStr">
        <is>
          <t>sum of (jobs x direct cost per job)</t>
        </is>
      </c>
      <c r="G34" s="8" t="inlineStr"/>
    </row>
    <row r="35">
      <c r="A35" s="12" t="inlineStr">
        <is>
          <t>Payment fees ($)</t>
        </is>
      </c>
      <c r="B35" s="13">
        <f>IF(B33=0,"",B33*B24)</f>
        <v/>
      </c>
      <c r="C35" s="13">
        <f>IF(C33=0,"",C33*C24)</f>
        <v/>
      </c>
      <c r="D35" s="13">
        <f>IF(D33=0,"",D33*D24)</f>
        <v/>
      </c>
      <c r="E35" s="13">
        <f>IF(E33=0,"",E33*E24)</f>
        <v/>
      </c>
      <c r="F35" s="8" t="inlineStr">
        <is>
          <t>revenue x payment fee rate</t>
        </is>
      </c>
      <c r="G35" s="8" t="inlineStr"/>
    </row>
    <row r="36">
      <c r="A36" s="12" t="inlineStr">
        <is>
          <t>Contribution ($)</t>
        </is>
      </c>
      <c r="B36" s="13">
        <f>IF(B33=0,"",B33-B34-B35)</f>
        <v/>
      </c>
      <c r="C36" s="13">
        <f>IF(C33=0,"",C33-C34-C35)</f>
        <v/>
      </c>
      <c r="D36" s="13">
        <f>IF(D33=0,"",D33-D34-D35)</f>
        <v/>
      </c>
      <c r="E36" s="13">
        <f>IF(E33=0,"",E33-E34-E35)</f>
        <v/>
      </c>
      <c r="F36" s="8" t="inlineStr">
        <is>
          <t>revenue - direct costs - payment fees</t>
        </is>
      </c>
      <c r="G36" s="8" t="inlineStr">
        <is>
          <t>Covers fixed overhead and owner pay.</t>
        </is>
      </c>
    </row>
    <row r="37">
      <c r="A37" s="12" t="inlineStr">
        <is>
          <t>Production hours</t>
        </is>
      </c>
      <c r="B37" s="14">
        <f>IF(B33=0,"",B7*B10+B12*B15+B17*B20)</f>
        <v/>
      </c>
      <c r="C37" s="14">
        <f>IF(C33=0,"",C7*C10+C12*C15+C17*C20)</f>
        <v/>
      </c>
      <c r="D37" s="14">
        <f>IF(D33=0,"",D7*D10+D12*D15+D17*D20)</f>
        <v/>
      </c>
      <c r="E37" s="14">
        <f>IF(E33=0,"",E7*E10+E12*E15+E17*E20)</f>
        <v/>
      </c>
      <c r="F37" s="8" t="inlineStr">
        <is>
          <t>sum of (jobs x hours per job)</t>
        </is>
      </c>
      <c r="G37" s="8" t="inlineStr"/>
    </row>
    <row r="38">
      <c r="A38" s="12" t="inlineStr">
        <is>
          <t>Owner total hours</t>
        </is>
      </c>
      <c r="B38" s="14">
        <f>IF(B33=0,"",B37+B21)</f>
        <v/>
      </c>
      <c r="C38" s="14">
        <f>IF(C33=0,"",C37+C21)</f>
        <v/>
      </c>
      <c r="D38" s="14">
        <f>IF(D33=0,"",D37+D21)</f>
        <v/>
      </c>
      <c r="E38" s="14">
        <f>IF(E33=0,"",E37+E21)</f>
        <v/>
      </c>
      <c r="F38" s="8" t="inlineStr">
        <is>
          <t>production hours + non-production hours</t>
        </is>
      </c>
      <c r="G38" s="8" t="inlineStr"/>
    </row>
    <row r="39">
      <c r="A39" s="12" t="inlineStr">
        <is>
          <t>Owner-pay allowance ($)</t>
        </is>
      </c>
      <c r="B39" s="13">
        <f>IF(B33=0,"",B38*B23)</f>
        <v/>
      </c>
      <c r="C39" s="13">
        <f>IF(C33=0,"",C38*C23)</f>
        <v/>
      </c>
      <c r="D39" s="13">
        <f>IF(D33=0,"",D38*D23)</f>
        <v/>
      </c>
      <c r="E39" s="13">
        <f>IF(E33=0,"",E38*E23)</f>
        <v/>
      </c>
      <c r="F39" s="8" t="inlineStr">
        <is>
          <t>owner total hours x owner hourly rate</t>
        </is>
      </c>
      <c r="G39" s="8" t="inlineStr">
        <is>
          <t>An hourly planning cost for your labor. It does not count as payroll or as a deduction.</t>
        </is>
      </c>
    </row>
    <row r="40">
      <c r="A40" s="12" t="inlineStr">
        <is>
          <t>Operating surplus ($)</t>
        </is>
      </c>
      <c r="B40" s="13">
        <f>IF(B33=0,"",B36-B22-B39)</f>
        <v/>
      </c>
      <c r="C40" s="13">
        <f>IF(C33=0,"",C36-C22-C39)</f>
        <v/>
      </c>
      <c r="D40" s="13">
        <f>IF(D33=0,"",D36-D22-D39)</f>
        <v/>
      </c>
      <c r="E40" s="13">
        <f>IF(E33=0,"",E36-E22-E39)</f>
        <v/>
      </c>
      <c r="F40" s="8" t="inlineStr">
        <is>
          <t>contribution - fixed overhead - owner-pay allowance</t>
        </is>
      </c>
      <c r="G40" s="8" t="inlineStr">
        <is>
          <t>A negative number stays negative.</t>
        </is>
      </c>
    </row>
    <row r="41">
      <c r="A41" s="12" t="inlineStr">
        <is>
          <t>Planning buffer ($)</t>
        </is>
      </c>
      <c r="B41" s="13">
        <f>IF(B33=0,"",MAX(0,B40*B25))</f>
        <v/>
      </c>
      <c r="C41" s="13">
        <f>IF(C33=0,"",MAX(0,C40*C25))</f>
        <v/>
      </c>
      <c r="D41" s="13">
        <f>IF(D33=0,"",MAX(0,D40*D25))</f>
        <v/>
      </c>
      <c r="E41" s="13">
        <f>IF(E33=0,"",MAX(0,E40*E25))</f>
        <v/>
      </c>
      <c r="F41" s="8" t="inlineStr">
        <is>
          <t>max(0, operating surplus x buffer rate)</t>
        </is>
      </c>
      <c r="G41" s="8" t="inlineStr">
        <is>
          <t>Sensitivity testing only. Do not use it as a tax estimate.</t>
        </is>
      </c>
    </row>
    <row r="42">
      <c r="A42" s="12" t="inlineStr">
        <is>
          <t>Cash after planning buffer ($)</t>
        </is>
      </c>
      <c r="B42" s="13">
        <f>IF(B33=0,"",B40-B41)</f>
        <v/>
      </c>
      <c r="C42" s="13">
        <f>IF(C33=0,"",C40-C41)</f>
        <v/>
      </c>
      <c r="D42" s="13">
        <f>IF(D33=0,"",D40-D41)</f>
        <v/>
      </c>
      <c r="E42" s="13">
        <f>IF(E33=0,"",E40-E41)</f>
        <v/>
      </c>
      <c r="F42" s="8" t="inlineStr">
        <is>
          <t>operating surplus - planning buffer</t>
        </is>
      </c>
      <c r="G42" s="8" t="inlineStr"/>
    </row>
    <row r="43">
      <c r="A43" s="12" t="inlineStr">
        <is>
          <t>Raw capacity hours</t>
        </is>
      </c>
      <c r="B43" s="14">
        <f>IF(B33=0,"",B26*B27)</f>
        <v/>
      </c>
      <c r="C43" s="14">
        <f>IF(C33=0,"",C26*C27)</f>
        <v/>
      </c>
      <c r="D43" s="14">
        <f>IF(D33=0,"",D26*D27)</f>
        <v/>
      </c>
      <c r="E43" s="14">
        <f>IF(E33=0,"",E26*E27)</f>
        <v/>
      </c>
      <c r="F43" s="8" t="inlineStr">
        <is>
          <t>working days x production hours per day</t>
        </is>
      </c>
      <c r="G43" s="8" t="inlineStr"/>
    </row>
    <row r="44">
      <c r="A44" s="12" t="inlineStr">
        <is>
          <t>Realistic capacity hours</t>
        </is>
      </c>
      <c r="B44" s="14">
        <f>IF(B33=0,"",B43*B28)</f>
        <v/>
      </c>
      <c r="C44" s="14">
        <f>IF(C33=0,"",C43*C28)</f>
        <v/>
      </c>
      <c r="D44" s="14">
        <f>IF(D33=0,"",D43*D28)</f>
        <v/>
      </c>
      <c r="E44" s="14">
        <f>IF(E33=0,"",E43*E28)</f>
        <v/>
      </c>
      <c r="F44" s="8" t="inlineStr">
        <is>
          <t>raw capacity hours x booked share</t>
        </is>
      </c>
      <c r="G44" s="8" t="inlineStr"/>
    </row>
    <row r="45">
      <c r="A45" s="12" t="inlineStr">
        <is>
          <t>Capacity slack hours</t>
        </is>
      </c>
      <c r="B45" s="14">
        <f>IF(B33=0,"",B44-B37)</f>
        <v/>
      </c>
      <c r="C45" s="14">
        <f>IF(C33=0,"",C44-C37)</f>
        <v/>
      </c>
      <c r="D45" s="14">
        <f>IF(D33=0,"",D44-D37)</f>
        <v/>
      </c>
      <c r="E45" s="14">
        <f>IF(E33=0,"",E44-E37)</f>
        <v/>
      </c>
      <c r="F45" s="8" t="inlineStr">
        <is>
          <t>realistic capacity hours - production hours</t>
        </is>
      </c>
      <c r="G45" s="8" t="inlineStr">
        <is>
          <t>One cancelled day or redo can use thin slack.</t>
        </is>
      </c>
    </row>
    <row r="46">
      <c r="A46" s="12" t="inlineStr">
        <is>
          <t>Cash recovery (months)</t>
        </is>
      </c>
      <c r="B46" s="15">
        <f>IF(B33=0,"",IF(B42&gt;0,B29/B42,"No recovery figure"))</f>
        <v/>
      </c>
      <c r="C46" s="15">
        <f>IF(C33=0,"",IF(C42&gt;0,C29/C42,"No recovery figure"))</f>
        <v/>
      </c>
      <c r="D46" s="15">
        <f>IF(D33=0,"",IF(D42&gt;0,D29/D42,"No recovery figure"))</f>
        <v/>
      </c>
      <c r="E46" s="15">
        <f>IF(E33=0,"",IF(E42&gt;0,E29/E42,"No recovery figure"))</f>
        <v/>
      </c>
      <c r="F46" s="8" t="inlineStr">
        <is>
          <t>one-time setup cash / positive cash after planning buffer</t>
        </is>
      </c>
      <c r="G46" s="8" t="inlineStr">
        <is>
          <t>Excludes taxes, debt payments, refunds, redos, and slow months.</t>
        </is>
      </c>
    </row>
    <row r="47">
      <c r="A47" s="12" t="inlineStr">
        <is>
          <t>Recovery note</t>
        </is>
      </c>
      <c r="B47" s="6">
        <f>IF(B33=0,"",IF(AND(B37&gt;B44,B42&gt;0),"Paper recovery only. Not feasible, because the capacity check fails.",""))</f>
        <v/>
      </c>
      <c r="C47" s="6">
        <f>IF(C33=0,"",IF(AND(C37&gt;C44,C42&gt;0),"Paper recovery only. Not feasible, because the capacity check fails.",""))</f>
        <v/>
      </c>
      <c r="D47" s="6">
        <f>IF(D33=0,"",IF(AND(D37&gt;D44,D42&gt;0),"Paper recovery only. Not feasible, because the capacity check fails.",""))</f>
        <v/>
      </c>
      <c r="E47" s="6">
        <f>IF(E33=0,"",IF(AND(E37&gt;E44,E42&gt;0),"Paper recovery only. Not feasible, because the capacity check fails.",""))</f>
        <v/>
      </c>
      <c r="F47" s="8" t="inlineStr">
        <is>
          <t>if capacity fails, recovery is on paper only</t>
        </is>
      </c>
      <c r="G47" s="8" t="inlineStr"/>
    </row>
    <row r="48">
      <c r="A48" s="12" t="inlineStr">
        <is>
          <t>Pay check</t>
        </is>
      </c>
      <c r="B48" s="6">
        <f>IF(B33=0,"",IF(B40&gt;=0,"Pass","Fail"))</f>
        <v/>
      </c>
      <c r="C48" s="6">
        <f>IF(C33=0,"",IF(C40&gt;=0,"Pass","Fail"))</f>
        <v/>
      </c>
      <c r="D48" s="6">
        <f>IF(D33=0,"",IF(D40&gt;=0,"Pass","Fail"))</f>
        <v/>
      </c>
      <c r="E48" s="6">
        <f>IF(E33=0,"",IF(E40&gt;=0,"Pass","Fail"))</f>
        <v/>
      </c>
      <c r="F48" s="8" t="inlineStr">
        <is>
          <t>pass when operating surplus &gt;= 0</t>
        </is>
      </c>
      <c r="G48" s="8" t="inlineStr"/>
    </row>
    <row r="49">
      <c r="A49" s="12" t="inlineStr">
        <is>
          <t>Capacity check</t>
        </is>
      </c>
      <c r="B49" s="6">
        <f>IF(B33=0,"",IF(B37&lt;=B44,"Pass","Fail"))</f>
        <v/>
      </c>
      <c r="C49" s="6">
        <f>IF(C33=0,"",IF(C37&lt;=C44,"Pass","Fail"))</f>
        <v/>
      </c>
      <c r="D49" s="6">
        <f>IF(D33=0,"",IF(D37&lt;=D44,"Pass","Fail"))</f>
        <v/>
      </c>
      <c r="E49" s="6">
        <f>IF(E33=0,"",IF(E37&lt;=E44,"Pass","Fail"))</f>
        <v/>
      </c>
      <c r="F49" s="8" t="inlineStr">
        <is>
          <t>pass when production hours &lt;= realistic capacity hours</t>
        </is>
      </c>
      <c r="G49" s="8" t="inlineStr"/>
    </row>
    <row r="50">
      <c r="A50" s="12" t="inlineStr">
        <is>
          <t>Recovery check</t>
        </is>
      </c>
      <c r="B50" s="6">
        <f>IF(B33=0,"",IF(B42&lt;=0,"Fail",IF(B30="","Set your recovery limit",IF(B29/B42&lt;=B30,"Pass","Fail"))))</f>
        <v/>
      </c>
      <c r="C50" s="6">
        <f>IF(C33=0,"",IF(C42&lt;=0,"Fail",IF(C30="","Set your recovery limit",IF(C29/C42&lt;=C30,"Pass","Fail"))))</f>
        <v/>
      </c>
      <c r="D50" s="6">
        <f>IF(D33=0,"",IF(D42&lt;=0,"Fail",IF(D30="","Set your recovery limit",IF(D29/D42&lt;=D30,"Pass","Fail"))))</f>
        <v/>
      </c>
      <c r="E50" s="6">
        <f>IF(E33=0,"",IF(E42&lt;=0,"Fail",IF(E30="","Set your recovery limit",IF(E29/E42&lt;=E30,"Pass","Fail"))))</f>
        <v/>
      </c>
      <c r="F50" s="8" t="inlineStr">
        <is>
          <t>pass when cash recovery months &lt;= your recovery limit</t>
        </is>
      </c>
      <c r="G50" s="8" t="inlineStr"/>
    </row>
    <row r="51">
      <c r="A51" s="16" t="inlineStr">
        <is>
          <t>Plan result</t>
        </is>
      </c>
      <c r="B51" s="6">
        <f>IF(B33=0,"",IF(OR(B48="Fail",B49="Fail",B50="Fail"),"Fails",IF(B50="Pass","Passes","Pending recovery limit")))</f>
        <v/>
      </c>
      <c r="C51" s="6">
        <f>IF(C33=0,"",IF(OR(C48="Fail",C49="Fail",C50="Fail"),"Fails",IF(C50="Pass","Passes","Pending recovery limit")))</f>
        <v/>
      </c>
      <c r="D51" s="6">
        <f>IF(D33=0,"",IF(OR(D48="Fail",D49="Fail",D50="Fail"),"Fails",IF(D50="Pass","Passes","Pending recovery limit")))</f>
        <v/>
      </c>
      <c r="E51" s="6">
        <f>IF(E33=0,"",IF(OR(E48="Fail",E49="Fail",E50="Fail"),"Fails",IF(E50="Pass","Passes","Pending recovery limit")))</f>
        <v/>
      </c>
      <c r="F51" s="8" t="inlineStr">
        <is>
          <t>passes only when all three checks pass for the same month</t>
        </is>
      </c>
      <c r="G51" s="8" t="inlineStr">
        <is>
          <t>If a check fails, move one input, such as price, service mix, or overhead. Rerun the check.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58" customWidth="1" min="1" max="1"/>
    <col width="24" customWidth="1" min="2" max="2"/>
  </cols>
  <sheetData>
    <row r="1">
      <c r="A1" s="17" t="inlineStr">
        <is>
          <t>Fixed overhead for one month</t>
        </is>
      </c>
    </row>
    <row r="2">
      <c r="A2" t="inlineStr">
        <is>
          <t>Insurance</t>
        </is>
      </c>
      <c r="B2" s="18" t="n"/>
    </row>
    <row r="3">
      <c r="A3" t="inlineStr">
        <is>
          <t>Vehicle payment or set-aside</t>
        </is>
      </c>
      <c r="B3" s="18" t="n"/>
    </row>
    <row r="4">
      <c r="A4" t="inlineStr">
        <is>
          <t>Vehicle fuel not assigned to a job</t>
        </is>
      </c>
      <c r="B4" s="18" t="n"/>
    </row>
    <row r="5">
      <c r="A5" t="inlineStr">
        <is>
          <t>Phone and internet</t>
        </is>
      </c>
      <c r="B5" s="18" t="n"/>
    </row>
    <row r="6">
      <c r="A6" t="inlineStr">
        <is>
          <t>Booking, invoicing, or accounting software</t>
        </is>
      </c>
      <c r="B6" s="18" t="n"/>
    </row>
    <row r="7">
      <c r="A7" t="inlineStr">
        <is>
          <t>Website and domain</t>
        </is>
      </c>
      <c r="B7" s="18" t="n"/>
    </row>
    <row r="8">
      <c r="A8" t="inlineStr">
        <is>
          <t>Advertising</t>
        </is>
      </c>
      <c r="B8" s="18" t="n"/>
    </row>
    <row r="9">
      <c r="A9" t="inlineStr">
        <is>
          <t>Equipment repair or replacement set-aside</t>
        </is>
      </c>
      <c r="B9" s="18" t="n"/>
    </row>
    <row r="10">
      <c r="A10" t="inlineStr">
        <is>
          <t>Storage, bay rent, water, or power</t>
        </is>
      </c>
      <c r="B10" s="18" t="n"/>
    </row>
    <row r="11">
      <c r="A11" t="inlineStr">
        <is>
          <t>Licenses and permits (annual cost / 12)</t>
        </is>
      </c>
      <c r="B11" s="18" t="n"/>
    </row>
    <row r="12">
      <c r="A12" t="inlineStr">
        <is>
          <t>Other</t>
        </is>
      </c>
      <c r="B12" s="18" t="n"/>
    </row>
    <row r="13">
      <c r="A13" t="inlineStr">
        <is>
          <t>Other</t>
        </is>
      </c>
      <c r="B13" s="18" t="n"/>
    </row>
    <row r="14">
      <c r="A14" s="17" t="inlineStr">
        <is>
          <t>Total fixed overhead (copy to Profit test, column B)</t>
        </is>
      </c>
      <c r="B14" s="19">
        <f>SUM(B2:B13)</f>
        <v/>
      </c>
    </row>
    <row r="15">
      <c r="A15" t="inlineStr">
        <is>
          <t>Leave unknown items blank, then mark the result as incomplete. Do not enter zero because you do not know the amount.</t>
        </is>
      </c>
    </row>
    <row r="17">
      <c r="A17" s="17" t="inlineStr">
        <is>
          <t>Non-production hours this month</t>
        </is>
      </c>
    </row>
    <row r="18">
      <c r="A18" t="inlineStr">
        <is>
          <t>Quoting and messages</t>
        </is>
      </c>
      <c r="B18" s="20" t="n"/>
    </row>
    <row r="19">
      <c r="A19" t="inlineStr">
        <is>
          <t>Scheduling and admin</t>
        </is>
      </c>
      <c r="B19" s="20" t="n"/>
    </row>
    <row r="20">
      <c r="A20" t="inlineStr">
        <is>
          <t>Restocking and laundry</t>
        </is>
      </c>
      <c r="B20" s="20" t="n"/>
    </row>
    <row r="21">
      <c r="A21" t="inlineStr">
        <is>
          <t>Cleaning and equipment care</t>
        </is>
      </c>
      <c r="B21" s="20" t="n"/>
    </row>
    <row r="22">
      <c r="A22" t="inlineStr">
        <is>
          <t>Bookkeeping and marketing</t>
        </is>
      </c>
      <c r="B22" s="20" t="n"/>
    </row>
    <row r="23">
      <c r="A23" t="inlineStr">
        <is>
          <t>Other</t>
        </is>
      </c>
      <c r="B23" s="20" t="n"/>
    </row>
    <row r="24">
      <c r="A24" s="17" t="inlineStr">
        <is>
          <t>Total non-production hours (copy to Profit test, column B)</t>
        </is>
      </c>
      <c r="B24">
        <f>SUM(B18:B23)</f>
        <v/>
      </c>
    </row>
    <row r="26">
      <c r="A26" s="17" t="inlineStr">
        <is>
          <t>Decision record</t>
        </is>
      </c>
    </row>
    <row r="27">
      <c r="A27" t="inlineStr">
        <is>
          <t>Business or plan name</t>
        </is>
      </c>
      <c r="B27" s="20" t="n"/>
    </row>
    <row r="28">
      <c r="A28" t="inlineStr">
        <is>
          <t>Month tested</t>
        </is>
      </c>
      <c r="B28" s="20" t="n"/>
    </row>
    <row r="29">
      <c r="A29" t="inlineStr">
        <is>
          <t>Payment provider</t>
        </is>
      </c>
      <c r="B29" s="20" t="n"/>
    </row>
    <row r="30">
      <c r="A30" t="inlineStr">
        <is>
          <t>The one input I will change first</t>
        </is>
      </c>
      <c r="B30" s="20" t="n"/>
    </row>
    <row r="31">
      <c r="A31" t="inlineStr">
        <is>
          <t>Why</t>
        </is>
      </c>
      <c r="B31" s="20" t="n"/>
    </row>
    <row r="32">
      <c r="A32" t="inlineStr">
        <is>
          <t>Next review date</t>
        </is>
      </c>
      <c r="B32" s="20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7" t="inlineStr">
        <is>
          <t>Limits and sources</t>
        </is>
      </c>
    </row>
    <row r="3">
      <c r="A3" s="8" t="inlineStr">
        <is>
          <t>All three scenarios are fictional. Their prices, costs, hours, job counts, overhead, owner rates, one-time setup cash, and buffer rate are assumptions made for planning. They do not come from market data or reported earnings.</t>
        </is>
      </c>
    </row>
    <row r="4">
      <c r="A4" s="8" t="inlineStr">
        <is>
          <t>The owner-pay allowance is a planning line. If you file as a sole proprietor, it is not a wage expense on Schedule C.</t>
        </is>
      </c>
    </row>
    <row r="5">
      <c r="A5" s="8" t="inlineStr">
        <is>
          <t>The 25% planning buffer is sensitivity testing only. It is not a tax rate, tax reserve, or tax calculation.</t>
        </is>
      </c>
    </row>
    <row r="6">
      <c r="A6" s="8" t="inlineStr">
        <is>
          <t>The IRS says the self-employment tax rate is 15.3%: 12.4% for Social Security and 2.9% for Medicare. You generally must pay it when net earnings from self-employment are $400 or more. https://www.irs.gov/businesses/small-businesses-self-employed/self-employment-tax-social-security-and-medicare-taxes</t>
        </is>
      </c>
    </row>
    <row r="7">
      <c r="A7" s="8" t="inlineStr">
        <is>
          <t>In the Balanced mobile scenario, the starting figure for tax is closer to contribution minus overhead: $7,770 - $1,300 = $6,470. A 15.3% rate on a figure of that size is far larger than the $210.50 planning buffer. The IRS decides the exact amount the rate applies to.</t>
        </is>
      </c>
    </row>
    <row r="8">
      <c r="A8" s="8" t="inlineStr">
        <is>
          <t>Self-employed people generally pay income tax and self-employment tax and may need estimated tax payments, because no employer withholds for them. https://www.irs.gov/businesses/small-businesses-self-employed/self-employed-individuals-tax-center</t>
        </is>
      </c>
    </row>
    <row r="9">
      <c r="A9" s="8" t="inlineStr">
        <is>
          <t>The IRS warns that limits can apply to a reported loss. Your entity, state, local rules, deductions, mileage method, and other income can change the result. https://www.irs.gov/instructions/i1040sc</t>
        </is>
      </c>
    </row>
    <row r="10">
      <c r="A10" s="8" t="inlineStr">
        <is>
          <t>Cash recovery is a planning result. It does not show a bank balance, take-home income, or a tax result. It assumes the job counts happen.</t>
        </is>
      </c>
    </row>
    <row r="11">
      <c r="A11" s="8" t="inlineStr">
        <is>
          <t>If the capacity check fails, do not use the recovery result. Cut jobs, change scope, change prices, shorten measured job times, or add labor and its cost, then rerun the checks.</t>
        </is>
      </c>
    </row>
    <row r="12">
      <c r="A12" s="8" t="inlineStr">
        <is>
          <t>After 4 to 8 real jobs, replace estimated job times with measured ones.</t>
        </is>
      </c>
    </row>
    <row r="13">
      <c r="A13" s="8" t="inlineStr">
        <is>
          <t>This worksheet is a planning tool. It is not tax, legal, accounting, insurance, or lending advice. Ask a qualified tax professional how much to set aside.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Detail Compass</dc:creator>
  <dc:title>Car detailing profit test worksheet</dc:title>
  <dcterms:created xsi:type="dcterms:W3CDTF">2026-09-16T00:00:00Z</dcterms:created>
  <dcterms:modified xsi:type="dcterms:W3CDTF">2026-09-16T18:55:25Z</dcterms:modified>
</cp:coreProperties>
</file>